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П,99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<sst xmlns="http://schemas.openxmlformats.org/spreadsheetml/2006/main" count="72" uniqueCount="68">
  <si>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</si>
  <si>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</si>
  <si>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</si>
  <si>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</si>
  <si>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пр.Победы,  д.№ 99</t>
  </si>
  <si>
    <t>Задолженность населения на 01.01.2012, в т.ч.:</t>
  </si>
  <si>
    <t>общая площадь 4184,40 кв.м.</t>
  </si>
  <si>
    <t>коммунальные услуги: - 281162,89</t>
  </si>
  <si>
    <t>количество зарегистрированных 176 чел.</t>
  </si>
  <si>
    <t>содержание и ремонт: - 139454,70</t>
  </si>
  <si>
    <t>капитальный ремонт: - 22761,42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</si>
  <si>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</si>
  <si>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</si>
  <si>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</si>
  <si>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</si>
  <si>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</si>
  <si>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</si>
  <si>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</si>
  <si>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</si>
  <si>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</si>
  <si>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</si>
  <si>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</si>
  <si>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</si>
  <si>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</si>
  <si>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</si>
  <si>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</si>
  <si>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</si>
  <si>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</si>
  <si>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</si>
  <si>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</si>
  <si>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</si>
  <si>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</si>
  <si>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</si>
  <si>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</si>
  <si>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</si>
  <si>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</si>
  <si>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</si>
  <si>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</si>
  <si>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</si>
  <si>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</si>
  <si>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</si>
  <si>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</si>
  <si>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</si>
  <si>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</si>
  <si>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</si>
  <si>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</si>
  <si>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изоляция трубопровода отопления</t>
  </si>
  <si>
    <t>остекление рам лестничных площадок</t>
  </si>
  <si>
    <t>ремонт кровли 2,3 п.</t>
  </si>
  <si>
    <t>ремонт подвальных окон, остекление</t>
  </si>
  <si>
    <t>завоз песка</t>
  </si>
  <si>
    <t>ремонт малых форм</t>
  </si>
  <si>
    <t>ремонт крыльца 1,2 п.</t>
  </si>
  <si>
    <t>установка циркуляционных насосов 1,5,6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</si>
  <si>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</si>
  <si>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</si>
  <si>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</si>
  <si>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</si>
  <si>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выдача тех.условий</t>
  </si>
  <si>
    <t>отключение и подключение теплоснабжения</t>
  </si>
  <si>
    <t>разработка проектной документации</t>
  </si>
  <si>
    <t>обследование системы теплопотребления</t>
  </si>
  <si>
    <t>установка узла учета тепловой энергии</t>
  </si>
  <si>
    <t>экспертиза сметной документации</t>
  </si>
  <si>
    <t>смена водоподогревателя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</si>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</sst>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67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1057098.01-4750.43</f>
        <v>1052347.58</v>
      </c>
      <c r="D12" s="12">
        <f>C12-E12</f>
        <v>832081.91</v>
      </c>
      <c r="E12" s="12">
        <v>220265.67</v>
      </c>
      <c r="F12" s="12"/>
    </row>
    <row r="13" spans="1:6" ht="14.25">
      <c r="A13" s="11" t="s">
        <v>19</v>
      </c>
      <c r="B13" s="12" t="s">
        <v>20</v>
      </c>
      <c r="C13" s="12">
        <f>280516.84+1737.95</f>
        <v>282254.79000000004</v>
      </c>
      <c r="D13" s="12">
        <f>C13-E13</f>
        <v>242926.33000000005</v>
      </c>
      <c r="E13" s="12">
        <v>39328.46</v>
      </c>
      <c r="F13" s="12"/>
    </row>
    <row r="14" spans="1:6" ht="14.25">
      <c r="A14" s="11" t="s">
        <v>21</v>
      </c>
      <c r="B14" s="12" t="s">
        <v>22</v>
      </c>
      <c r="C14" s="12">
        <f>231637.62-7765.99</f>
        <v>223871.63</v>
      </c>
      <c r="D14" s="12">
        <f>C14-E14</f>
        <v>190204</v>
      </c>
      <c r="E14" s="12">
        <v>33667.63</v>
      </c>
      <c r="F14" s="12"/>
    </row>
    <row r="15" spans="1:6" ht="14.25">
      <c r="A15" s="11" t="s">
        <v>23</v>
      </c>
      <c r="B15" s="12" t="s">
        <v>24</v>
      </c>
      <c r="C15" s="12">
        <f>144004.54-4906.44</f>
        <v>139098.1</v>
      </c>
      <c r="D15" s="12">
        <f>C15-E15</f>
        <v>118491.69</v>
      </c>
      <c r="E15" s="12">
        <v>20606.41</v>
      </c>
      <c r="F15" s="12"/>
    </row>
    <row r="16" spans="1:6" ht="14.25">
      <c r="A16" s="11" t="s">
        <v>25</v>
      </c>
      <c r="B16" s="12">
        <v>2.95</v>
      </c>
      <c r="C16" s="12">
        <v>32298.4</v>
      </c>
      <c r="D16" s="12">
        <f>C16-E16</f>
        <v>26431.800000000003</v>
      </c>
      <c r="E16" s="12">
        <v>5866.6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86361.94</v>
      </c>
      <c r="D20" s="12">
        <f>C20-E20</f>
        <v>73088</v>
      </c>
      <c r="E20" s="12">
        <v>13273.94</v>
      </c>
      <c r="F20" s="12">
        <f>C20</f>
        <v>86361.94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770230.47</v>
      </c>
      <c r="D22" s="12">
        <f>C22-E22</f>
        <v>651664.47</v>
      </c>
      <c r="E22" s="12">
        <v>118566</v>
      </c>
      <c r="F22" s="12">
        <f>F23+F24+F25+F26+F27+F28+F29+F30+F46</f>
        <v>917904.6559999998</v>
      </c>
    </row>
    <row r="23" spans="1:6" ht="14.25">
      <c r="A23" s="11" t="s">
        <v>32</v>
      </c>
      <c r="B23" s="12"/>
      <c r="C23" s="12"/>
      <c r="D23" s="12"/>
      <c r="E23" s="12"/>
      <c r="F23" s="12">
        <f>3.77*4184.4*12</f>
        <v>189302.256</v>
      </c>
    </row>
    <row r="24" spans="1:6" ht="14.25">
      <c r="A24" s="11" t="s">
        <v>33</v>
      </c>
      <c r="B24" s="12"/>
      <c r="C24" s="12"/>
      <c r="D24" s="12"/>
      <c r="E24" s="12"/>
      <c r="F24" s="12">
        <f>0.91*4184.4*12</f>
        <v>45693.647999999994</v>
      </c>
    </row>
    <row r="25" spans="1:6" ht="14.25">
      <c r="A25" s="11" t="s">
        <v>34</v>
      </c>
      <c r="B25" s="12"/>
      <c r="C25" s="12"/>
      <c r="D25" s="12"/>
      <c r="E25" s="12"/>
      <c r="F25" s="12">
        <f>0.44*4184.4*12</f>
        <v>22093.631999999998</v>
      </c>
    </row>
    <row r="26" spans="1:6" ht="14.25">
      <c r="A26" s="11" t="s">
        <v>35</v>
      </c>
      <c r="B26" s="12"/>
      <c r="C26" s="12"/>
      <c r="D26" s="12"/>
      <c r="E26" s="12"/>
      <c r="F26" s="12">
        <f>0.53*4184.4*12</f>
        <v>26612.784</v>
      </c>
    </row>
    <row r="27" spans="1:6" ht="14.25">
      <c r="A27" s="11" t="s">
        <v>36</v>
      </c>
      <c r="B27" s="12"/>
      <c r="C27" s="12"/>
      <c r="D27" s="12"/>
      <c r="E27" s="12"/>
      <c r="F27" s="12">
        <f>0.06*4184.4*12</f>
        <v>3012.7679999999996</v>
      </c>
    </row>
    <row r="28" spans="1:6" ht="14.25">
      <c r="A28" s="11" t="s">
        <v>37</v>
      </c>
      <c r="B28" s="12"/>
      <c r="C28" s="12"/>
      <c r="D28" s="12"/>
      <c r="E28" s="12"/>
      <c r="F28" s="12">
        <f>1.66*4184.4*12</f>
        <v>83353.24799999999</v>
      </c>
    </row>
    <row r="29" spans="1:6" ht="14.25">
      <c r="A29" s="11" t="s">
        <v>38</v>
      </c>
      <c r="B29" s="12"/>
      <c r="C29" s="12"/>
      <c r="D29" s="12"/>
      <c r="E29" s="12"/>
      <c r="F29" s="12">
        <f>2.8*4184.4*12</f>
        <v>140595.83999999997</v>
      </c>
    </row>
    <row r="30" spans="1:6" ht="14.25">
      <c r="A30" s="15" t="s">
        <v>39</v>
      </c>
      <c r="B30" s="12"/>
      <c r="C30" s="12"/>
      <c r="D30" s="12"/>
      <c r="E30" s="12"/>
      <c r="F30" s="12">
        <v>359538.32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54</v>
      </c>
      <c r="B46" s="12"/>
      <c r="C46" s="12"/>
      <c r="D46" s="12"/>
      <c r="E46" s="12"/>
      <c r="F46" s="12">
        <f>0.95*4184.4*12</f>
        <v>47702.15999999999</v>
      </c>
    </row>
    <row r="47" spans="1:6" ht="14.25">
      <c r="A47" s="11" t="s">
        <v>55</v>
      </c>
      <c r="B47" s="12">
        <v>2.35</v>
      </c>
      <c r="C47" s="12">
        <v>117997.35</v>
      </c>
      <c r="D47" s="12">
        <f>C47-E47</f>
        <v>99722.84000000001</v>
      </c>
      <c r="E47" s="12">
        <v>18274.51</v>
      </c>
      <c r="F47" s="12">
        <f>D47</f>
        <v>99722.84000000001</v>
      </c>
    </row>
    <row r="48" spans="1:6" ht="14.25">
      <c r="A48" s="11" t="s">
        <v>56</v>
      </c>
      <c r="B48" s="12"/>
      <c r="C48" s="12">
        <v>22740.98</v>
      </c>
      <c r="D48" s="12">
        <f>C48-E48</f>
        <v>4904.200000000001</v>
      </c>
      <c r="E48" s="12">
        <v>17836.78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57</v>
      </c>
      <c r="B50" s="12">
        <v>3.5</v>
      </c>
      <c r="C50" s="12">
        <v>165913.5</v>
      </c>
      <c r="D50" s="12">
        <f>C50-E50</f>
        <v>139721.23</v>
      </c>
      <c r="E50" s="12">
        <v>26192.27</v>
      </c>
      <c r="F50" s="12">
        <v>470367.19</v>
      </c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4.25">
      <c r="A55" s="15" t="s">
        <v>62</v>
      </c>
      <c r="B55" s="12"/>
      <c r="C55" s="12"/>
      <c r="D55" s="12"/>
      <c r="E55" s="12"/>
      <c r="F55" s="12"/>
    </row>
    <row r="56" spans="1:6" ht="14.25">
      <c r="A56" s="15" t="s">
        <v>63</v>
      </c>
      <c r="B56" s="12"/>
      <c r="C56" s="12"/>
      <c r="D56" s="12"/>
      <c r="E56" s="12"/>
      <c r="F56" s="12"/>
    </row>
    <row r="57" spans="1:6" ht="14.25">
      <c r="A57" s="15" t="s">
        <v>64</v>
      </c>
      <c r="B57" s="12"/>
      <c r="C57" s="12"/>
      <c r="D57" s="12"/>
      <c r="E57" s="12"/>
      <c r="F57" s="12"/>
    </row>
    <row r="58" spans="1:6" ht="14.25">
      <c r="A58" s="15"/>
      <c r="B58" s="12"/>
      <c r="C58" s="12"/>
      <c r="D58" s="12"/>
      <c r="E58" s="12"/>
      <c r="F58" s="12"/>
    </row>
    <row r="60" spans="1:6" ht="12.75">
      <c r="A60" s="17" t="s">
        <v>65</v>
      </c>
      <c r="B60" s="17"/>
      <c r="C60" s="17"/>
      <c r="D60" s="17"/>
      <c r="E60" s="17"/>
      <c r="F60" s="17"/>
    </row>
    <row r="61" ht="12.75">
      <c r="B61" s="16"/>
    </row>
    <row r="62" spans="1:5" ht="12.75">
      <c r="A62" s="17" t="s">
        <v>66</v>
      </c>
      <c r="B62" s="17"/>
      <c r="C62" s="17"/>
      <c r="D62" s="17"/>
      <c r="E62" s="17"/>
    </row>
  </sheetData>
  <sheetProtection selectLockedCells="1" selectUnlockedCells="1"/>
  <mergeCells count="3">
    <mergeCell ref="A60:F60"/>
    <mergeCell ref="A62:E62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2013-06-04T06:22:13Z</dcterms:modified>
  <cp:category/>
  <cp:version/>
  <cp:contentType/>
  <cp:contentStatus/>
</cp:coreProperties>
</file>