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П,52а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<sst xmlns="http://schemas.openxmlformats.org/spreadsheetml/2006/main" count="68" uniqueCount="64">
  <si>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</si>
  <si>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</si>
  <si>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</si>
  <si>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</si>
  <si>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пр.Победы,  д.№ 52а</t>
  </si>
  <si>
    <t>Задолженность населения на 01.01.2012, в т.ч.:</t>
  </si>
  <si>
    <t>общая площадь 1618,90 кв.м.</t>
  </si>
  <si>
    <t>коммунальные услуги: - 80397,10</t>
  </si>
  <si>
    <t>количество зарегистрированных 43 чел.</t>
  </si>
  <si>
    <t>содержание и ремонт: - 35642,35</t>
  </si>
  <si>
    <t>капитальный ремонт: - 6412,14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</si>
  <si>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</si>
  <si>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</si>
  <si>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</si>
  <si>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</si>
  <si>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</si>
  <si>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</si>
  <si>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</si>
  <si>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</si>
  <si>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</si>
  <si>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</si>
  <si>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</si>
  <si>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</si>
  <si>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</si>
  <si>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</si>
  <si>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</si>
  <si>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</si>
  <si>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</si>
  <si>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</si>
  <si>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</si>
  <si>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</si>
  <si>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</si>
  <si>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</si>
  <si>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</si>
  <si>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</si>
  <si>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</si>
  <si>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</si>
  <si>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</si>
  <si>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</si>
  <si>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</si>
  <si>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</si>
  <si>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</si>
  <si>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</si>
  <si>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</si>
  <si>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</si>
  <si>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вентканалов, прочистка</t>
  </si>
  <si>
    <t>ремонт бетонного крыльца</t>
  </si>
  <si>
    <t>чистка кровли от снега и наледи</t>
  </si>
  <si>
    <t>промывка и опрессовка пластинчатого теплообменника</t>
  </si>
  <si>
    <t>ремонт тамбурной двери</t>
  </si>
  <si>
    <t>установка металлических дверей в подвал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</si>
  <si>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</si>
  <si>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</si>
  <si>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</si>
  <si>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</si>
  <si>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установка прибора учета</t>
  </si>
  <si>
    <t>выдача тех.условий</t>
  </si>
  <si>
    <t>разработка проектной документации</t>
  </si>
  <si>
    <t xml:space="preserve">выполнение проектных работ </t>
  </si>
  <si>
    <t>экспертиза сметной документации</t>
  </si>
  <si>
    <t>проценты по программе энергосбережения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</si>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</sst>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63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v>408978.07</v>
      </c>
      <c r="D12" s="12">
        <f>C12-E12</f>
        <v>352282.06</v>
      </c>
      <c r="E12" s="12">
        <v>56696.01</v>
      </c>
      <c r="F12" s="12"/>
    </row>
    <row r="13" spans="1:6" ht="14.25">
      <c r="A13" s="11" t="s">
        <v>19</v>
      </c>
      <c r="B13" s="12" t="s">
        <v>20</v>
      </c>
      <c r="C13" s="12">
        <f>87455.34-3052.18</f>
        <v>84403.16</v>
      </c>
      <c r="D13" s="12">
        <f>C13-E13</f>
        <v>78232.16</v>
      </c>
      <c r="E13" s="12">
        <v>6171</v>
      </c>
      <c r="F13" s="12"/>
    </row>
    <row r="14" spans="1:6" ht="14.25">
      <c r="A14" s="11" t="s">
        <v>21</v>
      </c>
      <c r="B14" s="12" t="s">
        <v>22</v>
      </c>
      <c r="C14" s="12">
        <f>74826.32-14974.75</f>
        <v>59851.57000000001</v>
      </c>
      <c r="D14" s="12">
        <f>C14-E14</f>
        <v>54701.40000000001</v>
      </c>
      <c r="E14" s="12">
        <v>5150.17</v>
      </c>
      <c r="F14" s="12"/>
    </row>
    <row r="15" spans="1:6" ht="14.25">
      <c r="A15" s="11" t="s">
        <v>23</v>
      </c>
      <c r="B15" s="12" t="s">
        <v>24</v>
      </c>
      <c r="C15" s="12">
        <f>46464.38-9324.96</f>
        <v>37139.42</v>
      </c>
      <c r="D15" s="12">
        <f>C15-E15</f>
        <v>34025.6</v>
      </c>
      <c r="E15" s="12">
        <v>3113.82</v>
      </c>
      <c r="F15" s="12"/>
    </row>
    <row r="16" spans="1:6" ht="14.25">
      <c r="A16" s="11" t="s">
        <v>25</v>
      </c>
      <c r="B16" s="12">
        <v>2.95</v>
      </c>
      <c r="C16" s="12">
        <v>6321.61</v>
      </c>
      <c r="D16" s="12">
        <f>C16-E16</f>
        <v>5596.78</v>
      </c>
      <c r="E16" s="12">
        <v>724.83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B20+B22+B44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33412.66</v>
      </c>
      <c r="D20" s="12">
        <f>C20-E20</f>
        <v>30549.540000000005</v>
      </c>
      <c r="E20" s="12">
        <v>2863.12</v>
      </c>
      <c r="F20" s="12">
        <f>C20</f>
        <v>33412.66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297991.76</v>
      </c>
      <c r="D22" s="12">
        <f>C22-E22</f>
        <v>272456.9</v>
      </c>
      <c r="E22" s="12">
        <v>25534.86</v>
      </c>
      <c r="F22" s="12">
        <f>F23+F24+F25+F26+F27+F28+F29+F30+F43</f>
        <v>334026.82</v>
      </c>
    </row>
    <row r="23" spans="1:6" ht="14.25">
      <c r="A23" s="11" t="s">
        <v>32</v>
      </c>
      <c r="B23" s="12"/>
      <c r="C23" s="12"/>
      <c r="D23" s="12"/>
      <c r="E23" s="12"/>
      <c r="F23" s="12">
        <f>3.77*1618.9*12</f>
        <v>73239.03600000001</v>
      </c>
    </row>
    <row r="24" spans="1:6" ht="14.25">
      <c r="A24" s="11" t="s">
        <v>33</v>
      </c>
      <c r="B24" s="12"/>
      <c r="C24" s="12"/>
      <c r="D24" s="12"/>
      <c r="E24" s="12"/>
      <c r="F24" s="12">
        <f>0.88*1618.9*12</f>
        <v>17095.584000000003</v>
      </c>
    </row>
    <row r="25" spans="1:6" ht="14.25">
      <c r="A25" s="11" t="s">
        <v>34</v>
      </c>
      <c r="B25" s="12"/>
      <c r="C25" s="12"/>
      <c r="D25" s="12"/>
      <c r="E25" s="12"/>
      <c r="F25" s="12">
        <f>0.44*1618.9*12</f>
        <v>8547.792000000001</v>
      </c>
    </row>
    <row r="26" spans="1:6" ht="14.25">
      <c r="A26" s="11" t="s">
        <v>35</v>
      </c>
      <c r="B26" s="12"/>
      <c r="C26" s="12"/>
      <c r="D26" s="12"/>
      <c r="E26" s="12"/>
      <c r="F26" s="12">
        <f>0.53*1618.9*12</f>
        <v>10296.204000000002</v>
      </c>
    </row>
    <row r="27" spans="1:6" ht="14.25">
      <c r="A27" s="11" t="s">
        <v>36</v>
      </c>
      <c r="B27" s="12"/>
      <c r="C27" s="12"/>
      <c r="D27" s="12"/>
      <c r="E27" s="12"/>
      <c r="F27" s="12">
        <f>0.06*1618.9*12</f>
        <v>1165.608</v>
      </c>
    </row>
    <row r="28" spans="1:6" ht="14.25">
      <c r="A28" s="11" t="s">
        <v>37</v>
      </c>
      <c r="B28" s="12"/>
      <c r="C28" s="12"/>
      <c r="D28" s="12"/>
      <c r="E28" s="12"/>
      <c r="F28" s="12">
        <f>1.66*1618.9*12</f>
        <v>32248.487999999998</v>
      </c>
    </row>
    <row r="29" spans="1:6" ht="14.25">
      <c r="A29" s="11" t="s">
        <v>38</v>
      </c>
      <c r="B29" s="12"/>
      <c r="C29" s="12"/>
      <c r="D29" s="12"/>
      <c r="E29" s="12"/>
      <c r="F29" s="12">
        <f>2.8*1618.9*12</f>
        <v>54395.04</v>
      </c>
    </row>
    <row r="30" spans="1:6" ht="14.25">
      <c r="A30" s="15" t="s">
        <v>39</v>
      </c>
      <c r="B30" s="12"/>
      <c r="C30" s="12"/>
      <c r="D30" s="12"/>
      <c r="E30" s="12"/>
      <c r="F30" s="12">
        <v>118389.34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/>
      <c r="B42" s="12"/>
      <c r="C42" s="12"/>
      <c r="D42" s="12"/>
      <c r="E42" s="12"/>
      <c r="F42" s="12"/>
    </row>
    <row r="43" spans="1:6" ht="14.25">
      <c r="A43" s="11" t="s">
        <v>51</v>
      </c>
      <c r="B43" s="12"/>
      <c r="C43" s="12"/>
      <c r="D43" s="12"/>
      <c r="E43" s="12"/>
      <c r="F43" s="12">
        <f>0.96*1618.9*12</f>
        <v>18649.728</v>
      </c>
    </row>
    <row r="44" spans="1:6" ht="14.25">
      <c r="A44" s="11" t="s">
        <v>52</v>
      </c>
      <c r="B44" s="12">
        <v>2.35</v>
      </c>
      <c r="C44" s="12">
        <v>45651.22</v>
      </c>
      <c r="D44" s="12">
        <f>C44-E44</f>
        <v>41739.380000000005</v>
      </c>
      <c r="E44" s="12">
        <v>3911.84</v>
      </c>
      <c r="F44" s="12">
        <f>D44</f>
        <v>41739.380000000005</v>
      </c>
    </row>
    <row r="45" spans="1:6" ht="14.25">
      <c r="A45" s="11" t="s">
        <v>53</v>
      </c>
      <c r="B45" s="12"/>
      <c r="C45" s="12">
        <v>1270.91</v>
      </c>
      <c r="D45" s="12">
        <f>C45-E45</f>
        <v>1227.3000000000002</v>
      </c>
      <c r="E45" s="12">
        <v>43.61</v>
      </c>
      <c r="F45" s="12"/>
    </row>
    <row r="46" spans="1:6" ht="14.25">
      <c r="A46" s="11"/>
      <c r="B46" s="12"/>
      <c r="C46" s="12"/>
      <c r="D46" s="12"/>
      <c r="E46" s="12"/>
      <c r="F46" s="12"/>
    </row>
    <row r="47" spans="1:6" ht="15">
      <c r="A47" s="9" t="s">
        <v>54</v>
      </c>
      <c r="B47" s="12">
        <v>3.5</v>
      </c>
      <c r="C47" s="12">
        <v>67990.3</v>
      </c>
      <c r="D47" s="12">
        <f>C47-E47</f>
        <v>62164.23</v>
      </c>
      <c r="E47" s="12">
        <v>5826.07</v>
      </c>
      <c r="F47" s="12">
        <v>292455.11</v>
      </c>
    </row>
    <row r="48" spans="1:6" ht="14.25">
      <c r="A48" s="15" t="s">
        <v>55</v>
      </c>
      <c r="B48" s="12"/>
      <c r="C48" s="12"/>
      <c r="D48" s="12"/>
      <c r="E48" s="12"/>
      <c r="F48" s="12"/>
    </row>
    <row r="49" spans="1:6" ht="14.25">
      <c r="A49" s="15" t="s">
        <v>56</v>
      </c>
      <c r="B49" s="12"/>
      <c r="C49" s="12"/>
      <c r="D49" s="12"/>
      <c r="E49" s="12"/>
      <c r="F49" s="12"/>
    </row>
    <row r="50" spans="1:6" ht="14.25">
      <c r="A50" s="15" t="s">
        <v>57</v>
      </c>
      <c r="B50" s="12"/>
      <c r="C50" s="12"/>
      <c r="D50" s="12"/>
      <c r="E50" s="12"/>
      <c r="F50" s="12"/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 t="s">
        <v>59</v>
      </c>
      <c r="B52" s="12"/>
      <c r="C52" s="12"/>
      <c r="D52" s="12"/>
      <c r="E52" s="12"/>
      <c r="F52" s="12"/>
    </row>
    <row r="53" spans="1:6" ht="14.25">
      <c r="A53" s="15" t="s">
        <v>60</v>
      </c>
      <c r="B53" s="12"/>
      <c r="C53" s="12"/>
      <c r="D53" s="12"/>
      <c r="E53" s="12"/>
      <c r="F53" s="12"/>
    </row>
    <row r="55" spans="1:6" ht="12.75">
      <c r="A55" s="17" t="s">
        <v>61</v>
      </c>
      <c r="B55" s="17"/>
      <c r="C55" s="17"/>
      <c r="D55" s="17"/>
      <c r="E55" s="17"/>
      <c r="F55" s="17"/>
    </row>
    <row r="56" ht="12.75">
      <c r="B56" s="16"/>
    </row>
    <row r="57" spans="1:5" ht="12.75">
      <c r="A57" s="17" t="s">
        <v>62</v>
      </c>
      <c r="B57" s="17"/>
      <c r="C57" s="17"/>
      <c r="D57" s="17"/>
      <c r="E57" s="17"/>
    </row>
  </sheetData>
  <sheetProtection selectLockedCells="1" selectUnlockedCells="1"/>
  <mergeCells count="3">
    <mergeCell ref="A55:F55"/>
    <mergeCell ref="A57:E57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2013-06-04T06:21:41Z</dcterms:modified>
  <cp:category/>
  <cp:version/>
  <cp:contentType/>
  <cp:contentStatus/>
</cp:coreProperties>
</file>